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structional\I\HR\MISC\MONTHLY HEADCOUNT REPORTS_do not delete\Monthly Headcount Reports FY2024\"/>
    </mc:Choice>
  </mc:AlternateContent>
  <xr:revisionPtr revIDLastSave="0" documentId="8_{32B2C4B5-1597-4BDB-ACCF-65B25E66E905}" xr6:coauthVersionLast="47" xr6:coauthVersionMax="47" xr10:uidLastSave="{00000000-0000-0000-0000-000000000000}"/>
  <bookViews>
    <workbookView xWindow="-120" yWindow="-120" windowWidth="24240" windowHeight="13140" tabRatio="323" activeTab="1" xr2:uid="{00000000-000D-0000-FFFF-FFFF00000000}"/>
  </bookViews>
  <sheets>
    <sheet name="Key and Notes" sheetId="4" r:id="rId1"/>
    <sheet name="FY 2024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  <c r="D9" i="1"/>
  <c r="C9" i="1"/>
  <c r="B9" i="1"/>
  <c r="N8" i="1"/>
  <c r="N7" i="1"/>
  <c r="N6" i="1"/>
  <c r="N5" i="1"/>
  <c r="N4" i="1"/>
  <c r="N3" i="1"/>
  <c r="N2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N17" i="1"/>
  <c r="N16" i="1"/>
  <c r="N15" i="1"/>
  <c r="N14" i="1"/>
  <c r="N13" i="1"/>
  <c r="N12" i="1"/>
  <c r="N23" i="1"/>
  <c r="N24" i="1"/>
  <c r="N25" i="1"/>
  <c r="N26" i="1"/>
  <c r="N27" i="1"/>
  <c r="N28" i="1"/>
  <c r="N22" i="1"/>
  <c r="M29" i="1"/>
  <c r="L29" i="1"/>
  <c r="K29" i="1"/>
  <c r="J29" i="1"/>
  <c r="I29" i="1"/>
  <c r="H29" i="1"/>
  <c r="G29" i="1"/>
  <c r="F29" i="1"/>
  <c r="E29" i="1"/>
  <c r="D29" i="1"/>
  <c r="C29" i="1"/>
  <c r="B29" i="1"/>
  <c r="N9" i="1" l="1"/>
  <c r="N19" i="1"/>
  <c r="N29" i="1"/>
</calcChain>
</file>

<file path=xl/sharedStrings.xml><?xml version="1.0" encoding="utf-8"?>
<sst xmlns="http://schemas.openxmlformats.org/spreadsheetml/2006/main" count="80" uniqueCount="38">
  <si>
    <t>McKinney Campus</t>
  </si>
  <si>
    <t>Frisco Campus</t>
  </si>
  <si>
    <t>Plano Campus</t>
  </si>
  <si>
    <t>Collin Higher Education Center</t>
  </si>
  <si>
    <t>Rockwall Center</t>
  </si>
  <si>
    <t>Public Safety Training Center</t>
  </si>
  <si>
    <t>Technical Campus</t>
  </si>
  <si>
    <t>Wylie Campus</t>
  </si>
  <si>
    <t>Farmersville Campus</t>
  </si>
  <si>
    <t>Celina Campus</t>
  </si>
  <si>
    <t>iCollin Virtual Campus</t>
  </si>
  <si>
    <t>Administrators</t>
  </si>
  <si>
    <t>Full-time Staff</t>
  </si>
  <si>
    <t>Full-time Faculty</t>
  </si>
  <si>
    <t>Adjunct Faculty</t>
  </si>
  <si>
    <t>CE Faculty</t>
  </si>
  <si>
    <t>Part-time Staff</t>
  </si>
  <si>
    <t>Student Assistants</t>
  </si>
  <si>
    <t>Total</t>
  </si>
  <si>
    <t>Totals</t>
  </si>
  <si>
    <r>
      <t>Data Source: Collin College Workday Payroll month-end data</t>
    </r>
    <r>
      <rPr>
        <sz val="12"/>
        <color rgb="FF444444"/>
        <rFont val="Arial"/>
        <family val="2"/>
      </rPr>
      <t>   </t>
    </r>
  </si>
  <si>
    <t>CPC = McKinney Campus</t>
  </si>
  <si>
    <t>PRC = Frisco Campus</t>
  </si>
  <si>
    <t>SCC = Plano Campus</t>
  </si>
  <si>
    <t>CHEC = Collin Higher Education Center, McKinney</t>
  </si>
  <si>
    <t>CYC = Courtyard Center, Plano</t>
  </si>
  <si>
    <t>PSTC = Public Safety Training Center, McKinney </t>
  </si>
  <si>
    <t>iC = iCollin Virtual Campus</t>
  </si>
  <si>
    <t>Courtyard Center</t>
  </si>
  <si>
    <t>RC = Rockwall Center</t>
  </si>
  <si>
    <t>CCTC = Technical Campus, Allen </t>
  </si>
  <si>
    <t>WC = Wylie Campus</t>
  </si>
  <si>
    <t>FC = Farmersville Campus </t>
  </si>
  <si>
    <t>CC = Celina Campus </t>
  </si>
  <si>
    <t>September 2023</t>
  </si>
  <si>
    <t>October 2023</t>
  </si>
  <si>
    <t>COLLIN COLLEGE LOCATIONS:</t>
  </si>
  <si>
    <t>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</si>
</sst>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2"/>
      <color rgb="FF444444"/>
      <name val="Arial"/>
      <family val="2"/>
    </font>
    <font>
      <b/>
      <sz val="12"/>
      <color rgb="FF444444"/>
      <name val="Arial"/>
      <family val="2"/>
    </font>
    <font>
      <sz val="10"/>
      <name val="Arial"/>
      <family val="2"/>
    </font>
    <font>
      <i/>
      <sz val="12"/>
      <color rgb="FF444444"/>
      <name val="Arial"/>
      <family val="2"/>
    </font>
    <font>
      <sz val="9"/>
      <color rgb="FF4A4A4A"/>
      <name val="Arial"/>
      <family val="2"/>
    </font>
    <font>
      <b/>
      <sz val="9"/>
      <color rgb="FF4A4A4A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3" fontId="1" fillId="0" borderId="0" xfId="0" applyNumberFormat="1" applyFont="1" applyAlignment="1">
      <alignment vertical="top"/>
    </xf>
    <xf numFmtId="0" fontId="7" fillId="0" borderId="0" xfId="0" applyFont="1" applyAlignment="1">
      <alignment vertical="center"/>
    </xf>
    <xf numFmtId="49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48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07F6CC-72EF-4486-94DF-6D46BE37EAB4}" name="Table145" displayName="Table145" ref="A21:N29" totalsRowShown="0" headerRowDxfId="47" dataDxfId="46">
  <tableColumns count="14">
    <tableColumn id="1" xr3:uid="{E5F850F5-347D-4550-B0F2-01D5F2340BA6}" name="September 2023" dataDxfId="45"/>
    <tableColumn id="2" xr3:uid="{61177649-B689-48E5-A051-ABC33539DFB6}" name="McKinney Campus" dataDxfId="44"/>
    <tableColumn id="3" xr3:uid="{C5C763EE-A40D-49BE-92D2-B01836B37A8D}" name="Frisco Campus" dataDxfId="43"/>
    <tableColumn id="4" xr3:uid="{BDE778BD-B1A3-4613-90D5-128CD47ECF29}" name="Plano Campus" dataDxfId="42"/>
    <tableColumn id="5" xr3:uid="{30F248CB-BFC1-41F6-9DEF-67A20D1B60D3}" name="Collin Higher Education Center" dataDxfId="41"/>
    <tableColumn id="6" xr3:uid="{F4747B10-AC34-4254-815D-7C0ADC0CEBFC}" name="Courtyard Center" dataDxfId="40"/>
    <tableColumn id="7" xr3:uid="{FCB1B66B-80C6-443A-9CEE-E411B022B73B}" name="Rockwall Center" dataDxfId="39"/>
    <tableColumn id="8" xr3:uid="{597FE97E-38B6-4F6B-B493-ED738FE50174}" name="Public Safety Training Center" dataDxfId="38"/>
    <tableColumn id="9" xr3:uid="{3ECC60DA-F440-4B85-9BA8-558902DE47D2}" name="Technical Campus" dataDxfId="37"/>
    <tableColumn id="10" xr3:uid="{18CDF2C2-7737-42DA-8F84-44A2DF75273A}" name="Wylie Campus" dataDxfId="36"/>
    <tableColumn id="11" xr3:uid="{3A17B38D-DC16-4087-91F8-07F8994D66AC}" name="Farmersville Campus" dataDxfId="35"/>
    <tableColumn id="12" xr3:uid="{E71BC4BB-48F0-45DF-B58C-AA7DD61F0EAA}" name="Celina Campus" dataDxfId="34"/>
    <tableColumn id="13" xr3:uid="{64C84BE4-9CDB-4D74-AEFD-44D8C1276AEB}" name="iCollin Virtual Campus" dataDxfId="33"/>
    <tableColumn id="14" xr3:uid="{22ECEA1D-AE63-40C3-9BCD-446D69A5B98A}" name="Totals" dataDxfId="3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3205178-00AD-4CAB-8606-EFD6B4FD9F59}" name="Table1452" displayName="Table1452" ref="A11:N19" totalsRowShown="0" headerRowDxfId="31" dataDxfId="30">
  <tableColumns count="14">
    <tableColumn id="1" xr3:uid="{AAD78193-686D-4633-9C12-A9A1E94EA5C2}" name="October 2023" dataDxfId="29"/>
    <tableColumn id="2" xr3:uid="{852CC360-EF26-4130-9AE1-B11EE84DEAB7}" name="McKinney Campus" dataDxfId="28"/>
    <tableColumn id="3" xr3:uid="{1F73183E-C267-4C7D-BB64-1ED19219FA48}" name="Frisco Campus" dataDxfId="27"/>
    <tableColumn id="4" xr3:uid="{12253590-E0DC-4C6A-9220-DDB4B668FAB1}" name="Plano Campus" dataDxfId="26"/>
    <tableColumn id="5" xr3:uid="{D4B1E37E-2D1C-49B6-AA05-13F7E969A856}" name="Collin Higher Education Center" dataDxfId="25"/>
    <tableColumn id="6" xr3:uid="{E293797E-B4AA-40D8-BF26-CA810EE473C6}" name="Courtyard Center" dataDxfId="24"/>
    <tableColumn id="7" xr3:uid="{FD1F7B73-2FF4-4950-AF8F-5981DA49473B}" name="Rockwall Center" dataDxfId="23"/>
    <tableColumn id="8" xr3:uid="{26440F45-45CF-4EC3-8B44-A12AB14A0634}" name="Public Safety Training Center" dataDxfId="22"/>
    <tableColumn id="9" xr3:uid="{3979E6D0-F1E7-4E6E-B94A-EE75E21DC3B1}" name="Technical Campus" dataDxfId="21"/>
    <tableColumn id="10" xr3:uid="{09EC5AB2-5EDD-477B-9614-3AD7373C14FE}" name="Wylie Campus" dataDxfId="20"/>
    <tableColumn id="11" xr3:uid="{97D0FBBB-C541-47AA-AFA3-43DB788A63D8}" name="Farmersville Campus" dataDxfId="19"/>
    <tableColumn id="12" xr3:uid="{4C35ABC4-AABD-4DD9-A14B-0C29E550D09C}" name="Celina Campus" dataDxfId="18"/>
    <tableColumn id="13" xr3:uid="{1E16D45F-2038-41D7-9DD0-159FD1761D60}" name="iCollin Virtual Campus" dataDxfId="17"/>
    <tableColumn id="14" xr3:uid="{821AF4F3-80BD-4CE0-B972-974CEA372347}" name="Totals" dataDxfId="1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BCA2651-9FD4-47C9-A9CE-9FA7F3B7C03B}" name="Table14523" displayName="Table14523" ref="A1:N9" totalsRowShown="0" headerRowDxfId="15" dataDxfId="14">
  <tableColumns count="14">
    <tableColumn id="1" xr3:uid="{C4E21B08-58FA-4B61-B670-5DFF67D41EF4}" name="November 2023" dataDxfId="13"/>
    <tableColumn id="2" xr3:uid="{FDE1FF43-AC04-4FD5-AD6C-1D0AA04DDFB2}" name="McKinney Campus" dataDxfId="12"/>
    <tableColumn id="3" xr3:uid="{4C84CB11-C469-477A-9208-0018A1048A78}" name="Frisco Campus" dataDxfId="11"/>
    <tableColumn id="4" xr3:uid="{F0ED24F9-896B-4C9C-8221-FA3CBB122B44}" name="Plano Campus" dataDxfId="10"/>
    <tableColumn id="5" xr3:uid="{59E70526-1D36-4663-854F-5E001B991C6E}" name="Collin Higher Education Center" dataDxfId="9"/>
    <tableColumn id="6" xr3:uid="{5829C33A-6B2A-4943-8808-A35D29FD6B2C}" name="Courtyard Center" dataDxfId="8"/>
    <tableColumn id="7" xr3:uid="{F2C1D9CF-E48B-4C2A-899A-0C6C30CB2E55}" name="Rockwall Center" dataDxfId="7"/>
    <tableColumn id="8" xr3:uid="{68F9339D-9204-4F26-B2ED-31D1086C63FE}" name="Public Safety Training Center" dataDxfId="6"/>
    <tableColumn id="9" xr3:uid="{0A31E325-4080-4814-AFF4-8ECB90EF7D97}" name="Technical Campus" dataDxfId="5"/>
    <tableColumn id="10" xr3:uid="{A93A7F42-3BC3-41A2-B9C9-21C729F7401D}" name="Wylie Campus" dataDxfId="4"/>
    <tableColumn id="11" xr3:uid="{14E80F22-35D3-4CCB-AF92-A32DA47BBC5F}" name="Farmersville Campus" dataDxfId="3"/>
    <tableColumn id="12" xr3:uid="{097DA398-DFA2-4D68-84E1-130B11D67EFA}" name="Celina Campus" dataDxfId="2"/>
    <tableColumn id="13" xr3:uid="{76C830ED-5F28-4CC8-AC2E-D46C2F12246F}" name="iCollin Virtual Campus" dataDxfId="1"/>
    <tableColumn id="14" xr3:uid="{A487C445-BA7F-46F9-A718-08416958CAF0}" name="Total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3FAA-FAE2-413C-886F-D5F38386CB2E}">
  <dimension ref="A1:A15"/>
  <sheetViews>
    <sheetView workbookViewId="0">
      <selection activeCell="A2" sqref="A2"/>
    </sheetView>
  </sheetViews>
  <sheetFormatPr defaultRowHeight="12.75" x14ac:dyDescent="0.2"/>
  <cols>
    <col min="1" max="1" width="68.140625" bestFit="1" customWidth="1"/>
  </cols>
  <sheetData>
    <row r="1" spans="1:1" ht="15.75" x14ac:dyDescent="0.25">
      <c r="A1" s="1" t="s">
        <v>36</v>
      </c>
    </row>
    <row r="2" spans="1:1" ht="15" x14ac:dyDescent="0.2">
      <c r="A2" s="2" t="s">
        <v>21</v>
      </c>
    </row>
    <row r="3" spans="1:1" ht="15" x14ac:dyDescent="0.2">
      <c r="A3" s="2" t="s">
        <v>22</v>
      </c>
    </row>
    <row r="4" spans="1:1" ht="15" x14ac:dyDescent="0.2">
      <c r="A4" s="2" t="s">
        <v>23</v>
      </c>
    </row>
    <row r="5" spans="1:1" ht="15" x14ac:dyDescent="0.2">
      <c r="A5" s="2" t="s">
        <v>24</v>
      </c>
    </row>
    <row r="6" spans="1:1" ht="15" x14ac:dyDescent="0.2">
      <c r="A6" s="2" t="s">
        <v>25</v>
      </c>
    </row>
    <row r="7" spans="1:1" ht="15" x14ac:dyDescent="0.2">
      <c r="A7" s="2" t="s">
        <v>29</v>
      </c>
    </row>
    <row r="8" spans="1:1" ht="15" x14ac:dyDescent="0.2">
      <c r="A8" s="2" t="s">
        <v>26</v>
      </c>
    </row>
    <row r="9" spans="1:1" ht="15" x14ac:dyDescent="0.2">
      <c r="A9" s="2" t="s">
        <v>30</v>
      </c>
    </row>
    <row r="10" spans="1:1" ht="15" x14ac:dyDescent="0.2">
      <c r="A10" s="2" t="s">
        <v>31</v>
      </c>
    </row>
    <row r="11" spans="1:1" ht="15" x14ac:dyDescent="0.2">
      <c r="A11" s="2" t="s">
        <v>32</v>
      </c>
    </row>
    <row r="12" spans="1:1" ht="15" x14ac:dyDescent="0.2">
      <c r="A12" s="2" t="s">
        <v>33</v>
      </c>
    </row>
    <row r="13" spans="1:1" ht="15" x14ac:dyDescent="0.2">
      <c r="A13" s="2" t="s">
        <v>27</v>
      </c>
    </row>
    <row r="15" spans="1:1" ht="15" x14ac:dyDescent="0.2">
      <c r="A15" s="3" t="s">
        <v>20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Normal="100" workbookViewId="0"/>
  </sheetViews>
  <sheetFormatPr defaultColWidth="10" defaultRowHeight="12.75" x14ac:dyDescent="0.2"/>
  <cols>
    <col min="1" max="1" width="15.5703125" style="9" bestFit="1" customWidth="1"/>
    <col min="2" max="2" width="11" style="4" customWidth="1"/>
    <col min="3" max="3" width="10.28515625" style="4" customWidth="1"/>
    <col min="4" max="4" width="8.7109375" style="4" customWidth="1"/>
    <col min="5" max="5" width="16" style="4" customWidth="1"/>
    <col min="6" max="6" width="11" style="4" customWidth="1"/>
    <col min="7" max="7" width="9.7109375" style="4" customWidth="1"/>
    <col min="8" max="8" width="16.42578125" style="4" customWidth="1"/>
    <col min="9" max="9" width="11" style="4" customWidth="1"/>
    <col min="10" max="10" width="9" style="4" customWidth="1"/>
    <col min="11" max="11" width="12.28515625" style="4" customWidth="1"/>
    <col min="12" max="12" width="8.85546875" style="4" bestFit="1" customWidth="1"/>
    <col min="13" max="13" width="9.5703125" style="4" customWidth="1"/>
    <col min="14" max="14" width="7.7109375" style="4" customWidth="1"/>
    <col min="15" max="16384" width="10" style="4"/>
  </cols>
  <sheetData>
    <row r="1" spans="1:14" ht="38.25" x14ac:dyDescent="0.2">
      <c r="A1" s="13" t="s">
        <v>37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28</v>
      </c>
      <c r="G1" s="5" t="s">
        <v>4</v>
      </c>
      <c r="H1" s="5" t="s">
        <v>5</v>
      </c>
      <c r="I1" s="5" t="s">
        <v>6</v>
      </c>
      <c r="J1" s="5" t="s">
        <v>7</v>
      </c>
      <c r="K1" s="5" t="s">
        <v>8</v>
      </c>
      <c r="L1" s="5" t="s">
        <v>9</v>
      </c>
      <c r="M1" s="5" t="s">
        <v>10</v>
      </c>
      <c r="N1" s="10" t="s">
        <v>19</v>
      </c>
    </row>
    <row r="2" spans="1:14" x14ac:dyDescent="0.2">
      <c r="A2" s="6" t="s">
        <v>11</v>
      </c>
      <c r="B2" s="8">
        <v>16</v>
      </c>
      <c r="C2" s="8">
        <v>14</v>
      </c>
      <c r="D2" s="8">
        <v>18</v>
      </c>
      <c r="E2" s="8">
        <v>43</v>
      </c>
      <c r="F2" s="8">
        <v>3</v>
      </c>
      <c r="G2" s="8">
        <v>0</v>
      </c>
      <c r="H2" s="8">
        <v>0</v>
      </c>
      <c r="I2" s="8">
        <v>9</v>
      </c>
      <c r="J2" s="8">
        <v>8</v>
      </c>
      <c r="K2" s="8">
        <v>3</v>
      </c>
      <c r="L2" s="8">
        <v>3</v>
      </c>
      <c r="M2" s="8">
        <v>0</v>
      </c>
      <c r="N2" s="12">
        <f>SUM(Table14523[[#This Row],[McKinney Campus]:[iCollin Virtual Campus]])</f>
        <v>117</v>
      </c>
    </row>
    <row r="3" spans="1:14" x14ac:dyDescent="0.2">
      <c r="A3" s="6" t="s">
        <v>12</v>
      </c>
      <c r="B3" s="8">
        <v>172</v>
      </c>
      <c r="C3" s="8">
        <v>132</v>
      </c>
      <c r="D3" s="8">
        <v>214</v>
      </c>
      <c r="E3" s="8">
        <v>130</v>
      </c>
      <c r="F3" s="8">
        <v>37</v>
      </c>
      <c r="G3" s="8">
        <v>2</v>
      </c>
      <c r="H3" s="8">
        <v>12</v>
      </c>
      <c r="I3" s="8">
        <v>104</v>
      </c>
      <c r="J3" s="8">
        <v>81</v>
      </c>
      <c r="K3" s="8">
        <v>25</v>
      </c>
      <c r="L3" s="8">
        <v>25</v>
      </c>
      <c r="M3" s="8">
        <v>0</v>
      </c>
      <c r="N3" s="12">
        <f>SUM(Table14523[[#This Row],[McKinney Campus]:[iCollin Virtual Campus]])</f>
        <v>934</v>
      </c>
    </row>
    <row r="4" spans="1:14" ht="25.5" x14ac:dyDescent="0.2">
      <c r="A4" s="6" t="s">
        <v>13</v>
      </c>
      <c r="B4" s="8">
        <v>113</v>
      </c>
      <c r="C4" s="8">
        <v>127</v>
      </c>
      <c r="D4" s="8">
        <v>144</v>
      </c>
      <c r="E4" s="8">
        <v>0</v>
      </c>
      <c r="F4" s="8">
        <v>0</v>
      </c>
      <c r="G4" s="8">
        <v>4</v>
      </c>
      <c r="H4" s="8">
        <v>2</v>
      </c>
      <c r="I4" s="8">
        <v>71</v>
      </c>
      <c r="J4" s="8">
        <v>33</v>
      </c>
      <c r="K4" s="8">
        <v>6</v>
      </c>
      <c r="L4" s="8">
        <v>14</v>
      </c>
      <c r="M4" s="8">
        <v>25</v>
      </c>
      <c r="N4" s="12">
        <f>SUM(Table14523[[#This Row],[McKinney Campus]:[iCollin Virtual Campus]])</f>
        <v>539</v>
      </c>
    </row>
    <row r="5" spans="1:14" x14ac:dyDescent="0.2">
      <c r="A5" s="6" t="s">
        <v>14</v>
      </c>
      <c r="B5" s="8">
        <v>204</v>
      </c>
      <c r="C5" s="8">
        <v>264</v>
      </c>
      <c r="D5" s="8">
        <v>261</v>
      </c>
      <c r="E5" s="8">
        <v>5</v>
      </c>
      <c r="F5" s="8">
        <v>0</v>
      </c>
      <c r="G5" s="8">
        <v>0</v>
      </c>
      <c r="H5" s="8">
        <v>6</v>
      </c>
      <c r="I5" s="8">
        <v>105</v>
      </c>
      <c r="J5" s="8">
        <v>55</v>
      </c>
      <c r="K5" s="8">
        <v>15</v>
      </c>
      <c r="L5" s="8">
        <v>20</v>
      </c>
      <c r="M5" s="8">
        <v>37</v>
      </c>
      <c r="N5" s="12">
        <f>SUM(Table14523[[#This Row],[McKinney Campus]:[iCollin Virtual Campus]])</f>
        <v>972</v>
      </c>
    </row>
    <row r="6" spans="1:14" x14ac:dyDescent="0.2">
      <c r="A6" s="6" t="s">
        <v>15</v>
      </c>
      <c r="B6" s="8">
        <v>6</v>
      </c>
      <c r="C6" s="8">
        <v>0</v>
      </c>
      <c r="D6" s="8">
        <v>0</v>
      </c>
      <c r="E6" s="8">
        <v>0</v>
      </c>
      <c r="F6" s="8">
        <v>71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12">
        <f>SUM(Table14523[[#This Row],[McKinney Campus]:[iCollin Virtual Campus]])</f>
        <v>77</v>
      </c>
    </row>
    <row r="7" spans="1:14" x14ac:dyDescent="0.2">
      <c r="A7" s="6" t="s">
        <v>16</v>
      </c>
      <c r="B7" s="8">
        <v>136</v>
      </c>
      <c r="C7" s="8">
        <v>48</v>
      </c>
      <c r="D7" s="8">
        <v>108</v>
      </c>
      <c r="E7" s="8">
        <v>11</v>
      </c>
      <c r="F7" s="8">
        <v>9</v>
      </c>
      <c r="G7" s="8">
        <v>1</v>
      </c>
      <c r="H7" s="8">
        <v>54</v>
      </c>
      <c r="I7" s="8">
        <v>15</v>
      </c>
      <c r="J7" s="8">
        <v>29</v>
      </c>
      <c r="K7" s="8">
        <v>9</v>
      </c>
      <c r="L7" s="8">
        <v>12</v>
      </c>
      <c r="M7" s="8">
        <v>0</v>
      </c>
      <c r="N7" s="12">
        <f>SUM(Table14523[[#This Row],[McKinney Campus]:[iCollin Virtual Campus]])</f>
        <v>432</v>
      </c>
    </row>
    <row r="8" spans="1:14" ht="25.5" x14ac:dyDescent="0.2">
      <c r="A8" s="6" t="s">
        <v>17</v>
      </c>
      <c r="B8" s="8">
        <v>29</v>
      </c>
      <c r="C8" s="8">
        <v>36</v>
      </c>
      <c r="D8" s="8">
        <v>93</v>
      </c>
      <c r="E8" s="8">
        <v>1</v>
      </c>
      <c r="F8" s="8">
        <v>1</v>
      </c>
      <c r="G8" s="8">
        <v>0</v>
      </c>
      <c r="H8" s="8">
        <v>0</v>
      </c>
      <c r="I8" s="8">
        <v>6</v>
      </c>
      <c r="J8" s="8">
        <v>30</v>
      </c>
      <c r="K8" s="8">
        <v>4</v>
      </c>
      <c r="L8" s="8">
        <v>3</v>
      </c>
      <c r="M8" s="8">
        <v>0</v>
      </c>
      <c r="N8" s="12">
        <f>SUM(Table14523[[#This Row],[McKinney Campus]:[iCollin Virtual Campus]])</f>
        <v>203</v>
      </c>
    </row>
    <row r="9" spans="1:14" x14ac:dyDescent="0.2">
      <c r="A9" s="6" t="s">
        <v>18</v>
      </c>
      <c r="B9" s="7">
        <f t="shared" ref="B9:N9" si="0">SUBTOTAL(109,B2:B8)</f>
        <v>676</v>
      </c>
      <c r="C9" s="7">
        <f t="shared" si="0"/>
        <v>621</v>
      </c>
      <c r="D9" s="7">
        <f t="shared" si="0"/>
        <v>838</v>
      </c>
      <c r="E9" s="7">
        <f t="shared" si="0"/>
        <v>190</v>
      </c>
      <c r="F9" s="7">
        <f t="shared" si="0"/>
        <v>121</v>
      </c>
      <c r="G9" s="7">
        <f t="shared" si="0"/>
        <v>7</v>
      </c>
      <c r="H9" s="7">
        <f t="shared" si="0"/>
        <v>74</v>
      </c>
      <c r="I9" s="7">
        <f t="shared" si="0"/>
        <v>310</v>
      </c>
      <c r="J9" s="7">
        <f t="shared" si="0"/>
        <v>236</v>
      </c>
      <c r="K9" s="7">
        <f t="shared" si="0"/>
        <v>62</v>
      </c>
      <c r="L9" s="7">
        <f t="shared" si="0"/>
        <v>77</v>
      </c>
      <c r="M9" s="7">
        <f t="shared" si="0"/>
        <v>62</v>
      </c>
      <c r="N9" s="11">
        <f t="shared" si="0"/>
        <v>3274</v>
      </c>
    </row>
    <row r="11" spans="1:14" ht="38.25" x14ac:dyDescent="0.2">
      <c r="A11" s="13" t="s">
        <v>35</v>
      </c>
      <c r="B11" s="5" t="s">
        <v>0</v>
      </c>
      <c r="C11" s="5" t="s">
        <v>1</v>
      </c>
      <c r="D11" s="5" t="s">
        <v>2</v>
      </c>
      <c r="E11" s="5" t="s">
        <v>3</v>
      </c>
      <c r="F11" s="5" t="s">
        <v>28</v>
      </c>
      <c r="G11" s="5" t="s">
        <v>4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  <c r="M11" s="5" t="s">
        <v>10</v>
      </c>
      <c r="N11" s="10" t="s">
        <v>19</v>
      </c>
    </row>
    <row r="12" spans="1:14" x14ac:dyDescent="0.2">
      <c r="A12" s="6" t="s">
        <v>11</v>
      </c>
      <c r="B12" s="8">
        <v>16</v>
      </c>
      <c r="C12" s="8">
        <v>14</v>
      </c>
      <c r="D12" s="8">
        <v>18</v>
      </c>
      <c r="E12" s="8">
        <v>43</v>
      </c>
      <c r="F12" s="8">
        <v>3</v>
      </c>
      <c r="G12" s="8">
        <v>0</v>
      </c>
      <c r="H12" s="8">
        <v>0</v>
      </c>
      <c r="I12" s="8">
        <v>9</v>
      </c>
      <c r="J12" s="8">
        <v>8</v>
      </c>
      <c r="K12" s="8">
        <v>3</v>
      </c>
      <c r="L12" s="8">
        <v>3</v>
      </c>
      <c r="M12" s="8">
        <v>0</v>
      </c>
      <c r="N12" s="12">
        <f>SUM(Table1452[[#This Row],[McKinney Campus]:[iCollin Virtual Campus]])</f>
        <v>117</v>
      </c>
    </row>
    <row r="13" spans="1:14" x14ac:dyDescent="0.2">
      <c r="A13" s="6" t="s">
        <v>12</v>
      </c>
      <c r="B13" s="8">
        <v>169</v>
      </c>
      <c r="C13" s="8">
        <v>135</v>
      </c>
      <c r="D13" s="8">
        <v>212</v>
      </c>
      <c r="E13" s="8">
        <v>135</v>
      </c>
      <c r="F13" s="8">
        <v>38</v>
      </c>
      <c r="G13" s="8">
        <v>2</v>
      </c>
      <c r="H13" s="8">
        <v>12</v>
      </c>
      <c r="I13" s="8">
        <v>103</v>
      </c>
      <c r="J13" s="8">
        <v>82</v>
      </c>
      <c r="K13" s="8">
        <v>25</v>
      </c>
      <c r="L13" s="8">
        <v>23</v>
      </c>
      <c r="M13" s="8">
        <v>0</v>
      </c>
      <c r="N13" s="12">
        <f>SUM(Table1452[[#This Row],[McKinney Campus]:[iCollin Virtual Campus]])</f>
        <v>936</v>
      </c>
    </row>
    <row r="14" spans="1:14" ht="25.5" x14ac:dyDescent="0.2">
      <c r="A14" s="6" t="s">
        <v>13</v>
      </c>
      <c r="B14" s="8">
        <v>112</v>
      </c>
      <c r="C14" s="8">
        <v>127</v>
      </c>
      <c r="D14" s="8">
        <v>144</v>
      </c>
      <c r="E14" s="8">
        <v>0</v>
      </c>
      <c r="F14" s="8">
        <v>0</v>
      </c>
      <c r="G14" s="8">
        <v>4</v>
      </c>
      <c r="H14" s="8">
        <v>2</v>
      </c>
      <c r="I14" s="8">
        <v>71</v>
      </c>
      <c r="J14" s="8">
        <v>33</v>
      </c>
      <c r="K14" s="8">
        <v>6</v>
      </c>
      <c r="L14" s="8">
        <v>14</v>
      </c>
      <c r="M14" s="8">
        <v>25</v>
      </c>
      <c r="N14" s="12">
        <f>SUM(Table1452[[#This Row],[McKinney Campus]:[iCollin Virtual Campus]])</f>
        <v>538</v>
      </c>
    </row>
    <row r="15" spans="1:14" x14ac:dyDescent="0.2">
      <c r="A15" s="6" t="s">
        <v>14</v>
      </c>
      <c r="B15" s="8">
        <v>190</v>
      </c>
      <c r="C15" s="8">
        <v>248</v>
      </c>
      <c r="D15" s="8">
        <v>251</v>
      </c>
      <c r="E15" s="8">
        <v>5</v>
      </c>
      <c r="F15" s="8">
        <v>0</v>
      </c>
      <c r="G15" s="8">
        <v>0</v>
      </c>
      <c r="H15" s="8">
        <v>6</v>
      </c>
      <c r="I15" s="8">
        <v>94</v>
      </c>
      <c r="J15" s="8">
        <v>52</v>
      </c>
      <c r="K15" s="8">
        <v>14</v>
      </c>
      <c r="L15" s="8">
        <v>20</v>
      </c>
      <c r="M15" s="8">
        <v>35</v>
      </c>
      <c r="N15" s="12">
        <f>SUM(Table1452[[#This Row],[McKinney Campus]:[iCollin Virtual Campus]])</f>
        <v>915</v>
      </c>
    </row>
    <row r="16" spans="1:14" x14ac:dyDescent="0.2">
      <c r="A16" s="6" t="s">
        <v>15</v>
      </c>
      <c r="B16" s="8">
        <v>5</v>
      </c>
      <c r="C16" s="8">
        <v>0</v>
      </c>
      <c r="D16" s="8">
        <v>0</v>
      </c>
      <c r="E16" s="8">
        <v>0</v>
      </c>
      <c r="F16" s="8">
        <v>61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12">
        <f>SUM(Table1452[[#This Row],[McKinney Campus]:[iCollin Virtual Campus]])</f>
        <v>66</v>
      </c>
    </row>
    <row r="17" spans="1:14" x14ac:dyDescent="0.2">
      <c r="A17" s="6" t="s">
        <v>16</v>
      </c>
      <c r="B17" s="8">
        <v>129</v>
      </c>
      <c r="C17" s="8">
        <v>45</v>
      </c>
      <c r="D17" s="8">
        <v>106</v>
      </c>
      <c r="E17" s="8">
        <v>11</v>
      </c>
      <c r="F17" s="8">
        <v>8</v>
      </c>
      <c r="G17" s="8">
        <v>1</v>
      </c>
      <c r="H17" s="8">
        <v>49</v>
      </c>
      <c r="I17" s="8">
        <v>15</v>
      </c>
      <c r="J17" s="8">
        <v>28</v>
      </c>
      <c r="K17" s="8">
        <v>10</v>
      </c>
      <c r="L17" s="8">
        <v>11</v>
      </c>
      <c r="M17" s="8">
        <v>0</v>
      </c>
      <c r="N17" s="12">
        <f>SUM(Table1452[[#This Row],[McKinney Campus]:[iCollin Virtual Campus]])</f>
        <v>413</v>
      </c>
    </row>
    <row r="18" spans="1:14" ht="25.5" x14ac:dyDescent="0.2">
      <c r="A18" s="6" t="s">
        <v>17</v>
      </c>
      <c r="B18" s="8">
        <v>29</v>
      </c>
      <c r="C18" s="8">
        <v>33</v>
      </c>
      <c r="D18" s="8">
        <v>85</v>
      </c>
      <c r="E18" s="8">
        <v>1</v>
      </c>
      <c r="F18" s="8">
        <v>1</v>
      </c>
      <c r="G18" s="8">
        <v>0</v>
      </c>
      <c r="H18" s="8">
        <v>0</v>
      </c>
      <c r="I18" s="8">
        <v>6</v>
      </c>
      <c r="J18" s="8">
        <v>30</v>
      </c>
      <c r="K18" s="8">
        <v>4</v>
      </c>
      <c r="L18" s="8">
        <v>1</v>
      </c>
      <c r="M18" s="8">
        <v>0</v>
      </c>
      <c r="N18" s="12">
        <f>SUM(Table1452[[#This Row],[McKinney Campus]:[iCollin Virtual Campus]])</f>
        <v>190</v>
      </c>
    </row>
    <row r="19" spans="1:14" x14ac:dyDescent="0.2">
      <c r="A19" s="6" t="s">
        <v>18</v>
      </c>
      <c r="B19" s="7">
        <f t="shared" ref="B19" si="1">SUBTOTAL(109,B12:B18)</f>
        <v>650</v>
      </c>
      <c r="C19" s="7">
        <f t="shared" ref="C19" si="2">SUBTOTAL(109,C12:C18)</f>
        <v>602</v>
      </c>
      <c r="D19" s="7">
        <f t="shared" ref="D19" si="3">SUBTOTAL(109,D12:D18)</f>
        <v>816</v>
      </c>
      <c r="E19" s="7">
        <f t="shared" ref="E19" si="4">SUBTOTAL(109,E12:E18)</f>
        <v>195</v>
      </c>
      <c r="F19" s="7">
        <f t="shared" ref="F19" si="5">SUBTOTAL(109,F12:F18)</f>
        <v>111</v>
      </c>
      <c r="G19" s="7">
        <f t="shared" ref="G19" si="6">SUBTOTAL(109,G12:G18)</f>
        <v>7</v>
      </c>
      <c r="H19" s="7">
        <f t="shared" ref="H19" si="7">SUBTOTAL(109,H12:H18)</f>
        <v>69</v>
      </c>
      <c r="I19" s="7">
        <f t="shared" ref="I19" si="8">SUBTOTAL(109,I12:I18)</f>
        <v>298</v>
      </c>
      <c r="J19" s="7">
        <f t="shared" ref="J19" si="9">SUBTOTAL(109,J12:J18)</f>
        <v>233</v>
      </c>
      <c r="K19" s="7">
        <f t="shared" ref="K19" si="10">SUBTOTAL(109,K12:K18)</f>
        <v>62</v>
      </c>
      <c r="L19" s="7">
        <f t="shared" ref="L19" si="11">SUBTOTAL(109,L12:L18)</f>
        <v>72</v>
      </c>
      <c r="M19" s="7">
        <f t="shared" ref="M19" si="12">SUBTOTAL(109,M12:M18)</f>
        <v>60</v>
      </c>
      <c r="N19" s="11">
        <f t="shared" ref="N19" si="13">SUBTOTAL(109,N12:N18)</f>
        <v>3175</v>
      </c>
    </row>
    <row r="21" spans="1:14" ht="38.25" x14ac:dyDescent="0.2">
      <c r="A21" s="13" t="s">
        <v>34</v>
      </c>
      <c r="B21" s="5" t="s">
        <v>0</v>
      </c>
      <c r="C21" s="5" t="s">
        <v>1</v>
      </c>
      <c r="D21" s="5" t="s">
        <v>2</v>
      </c>
      <c r="E21" s="5" t="s">
        <v>3</v>
      </c>
      <c r="F21" s="5" t="s">
        <v>28</v>
      </c>
      <c r="G21" s="5" t="s">
        <v>4</v>
      </c>
      <c r="H21" s="5" t="s">
        <v>5</v>
      </c>
      <c r="I21" s="5" t="s">
        <v>6</v>
      </c>
      <c r="J21" s="5" t="s">
        <v>7</v>
      </c>
      <c r="K21" s="5" t="s">
        <v>8</v>
      </c>
      <c r="L21" s="5" t="s">
        <v>9</v>
      </c>
      <c r="M21" s="5" t="s">
        <v>10</v>
      </c>
      <c r="N21" s="10" t="s">
        <v>19</v>
      </c>
    </row>
    <row r="22" spans="1:14" x14ac:dyDescent="0.2">
      <c r="A22" s="6" t="s">
        <v>11</v>
      </c>
      <c r="B22" s="8">
        <v>16</v>
      </c>
      <c r="C22" s="8">
        <v>14</v>
      </c>
      <c r="D22" s="8">
        <v>18</v>
      </c>
      <c r="E22" s="8">
        <v>43</v>
      </c>
      <c r="F22" s="8">
        <v>4</v>
      </c>
      <c r="G22" s="8">
        <v>0</v>
      </c>
      <c r="H22" s="8">
        <v>0</v>
      </c>
      <c r="I22" s="8">
        <v>8</v>
      </c>
      <c r="J22" s="8">
        <v>8</v>
      </c>
      <c r="K22" s="8">
        <v>3</v>
      </c>
      <c r="L22" s="8">
        <v>3</v>
      </c>
      <c r="M22" s="8">
        <v>0</v>
      </c>
      <c r="N22" s="12">
        <f>SUM(Table145[[#This Row],[McKinney Campus]:[iCollin Virtual Campus]])</f>
        <v>117</v>
      </c>
    </row>
    <row r="23" spans="1:14" x14ac:dyDescent="0.2">
      <c r="A23" s="6" t="s">
        <v>12</v>
      </c>
      <c r="B23" s="8">
        <v>174</v>
      </c>
      <c r="C23" s="8">
        <v>131</v>
      </c>
      <c r="D23" s="8">
        <v>211</v>
      </c>
      <c r="E23" s="8">
        <v>144</v>
      </c>
      <c r="F23" s="8">
        <v>38</v>
      </c>
      <c r="G23" s="8">
        <v>2</v>
      </c>
      <c r="H23" s="8">
        <v>15</v>
      </c>
      <c r="I23" s="8">
        <v>102</v>
      </c>
      <c r="J23" s="8">
        <v>89</v>
      </c>
      <c r="K23" s="8">
        <v>26</v>
      </c>
      <c r="L23" s="8">
        <v>24</v>
      </c>
      <c r="M23" s="8">
        <v>0</v>
      </c>
      <c r="N23" s="12">
        <f>SUM(Table145[[#This Row],[McKinney Campus]:[iCollin Virtual Campus]])</f>
        <v>956</v>
      </c>
    </row>
    <row r="24" spans="1:14" ht="25.5" x14ac:dyDescent="0.2">
      <c r="A24" s="6" t="s">
        <v>13</v>
      </c>
      <c r="B24" s="8">
        <v>115</v>
      </c>
      <c r="C24" s="8">
        <v>130</v>
      </c>
      <c r="D24" s="8">
        <v>148</v>
      </c>
      <c r="E24" s="8">
        <v>0</v>
      </c>
      <c r="F24" s="8">
        <v>0</v>
      </c>
      <c r="G24" s="8">
        <v>4</v>
      </c>
      <c r="H24" s="8">
        <v>2</v>
      </c>
      <c r="I24" s="8">
        <v>71</v>
      </c>
      <c r="J24" s="8">
        <v>34</v>
      </c>
      <c r="K24" s="8">
        <v>6</v>
      </c>
      <c r="L24" s="8">
        <v>14</v>
      </c>
      <c r="M24" s="8">
        <v>25</v>
      </c>
      <c r="N24" s="12">
        <f>SUM(Table145[[#This Row],[McKinney Campus]:[iCollin Virtual Campus]])</f>
        <v>549</v>
      </c>
    </row>
    <row r="25" spans="1:14" x14ac:dyDescent="0.2">
      <c r="A25" s="6" t="s">
        <v>14</v>
      </c>
      <c r="B25" s="8">
        <v>203</v>
      </c>
      <c r="C25" s="8">
        <v>255</v>
      </c>
      <c r="D25" s="8">
        <v>266</v>
      </c>
      <c r="E25" s="8">
        <v>5</v>
      </c>
      <c r="F25" s="8">
        <v>0</v>
      </c>
      <c r="G25" s="8">
        <v>0</v>
      </c>
      <c r="H25" s="8">
        <v>6</v>
      </c>
      <c r="I25" s="8">
        <v>100</v>
      </c>
      <c r="J25" s="8">
        <v>56</v>
      </c>
      <c r="K25" s="8">
        <v>15</v>
      </c>
      <c r="L25" s="8">
        <v>22</v>
      </c>
      <c r="M25" s="8">
        <v>39</v>
      </c>
      <c r="N25" s="12">
        <f>SUM(Table145[[#This Row],[McKinney Campus]:[iCollin Virtual Campus]])</f>
        <v>967</v>
      </c>
    </row>
    <row r="26" spans="1:14" x14ac:dyDescent="0.2">
      <c r="A26" s="6" t="s">
        <v>15</v>
      </c>
      <c r="B26" s="8">
        <v>6</v>
      </c>
      <c r="C26" s="8">
        <v>0</v>
      </c>
      <c r="D26" s="8">
        <v>0</v>
      </c>
      <c r="E26" s="8">
        <v>0</v>
      </c>
      <c r="F26" s="8">
        <v>59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12">
        <f>SUM(Table145[[#This Row],[McKinney Campus]:[iCollin Virtual Campus]])</f>
        <v>65</v>
      </c>
    </row>
    <row r="27" spans="1:14" x14ac:dyDescent="0.2">
      <c r="A27" s="6" t="s">
        <v>16</v>
      </c>
      <c r="B27" s="8">
        <v>140</v>
      </c>
      <c r="C27" s="8">
        <v>46</v>
      </c>
      <c r="D27" s="8">
        <v>109</v>
      </c>
      <c r="E27" s="8">
        <v>13</v>
      </c>
      <c r="F27" s="8">
        <v>8</v>
      </c>
      <c r="G27" s="8">
        <v>1</v>
      </c>
      <c r="H27" s="8">
        <v>53</v>
      </c>
      <c r="I27" s="8">
        <v>15</v>
      </c>
      <c r="J27" s="8">
        <v>28</v>
      </c>
      <c r="K27" s="8">
        <v>10</v>
      </c>
      <c r="L27" s="8">
        <v>12</v>
      </c>
      <c r="M27" s="8">
        <v>0</v>
      </c>
      <c r="N27" s="12">
        <f>SUM(Table145[[#This Row],[McKinney Campus]:[iCollin Virtual Campus]])</f>
        <v>435</v>
      </c>
    </row>
    <row r="28" spans="1:14" ht="25.5" x14ac:dyDescent="0.2">
      <c r="A28" s="6" t="s">
        <v>17</v>
      </c>
      <c r="B28" s="8">
        <v>28</v>
      </c>
      <c r="C28" s="8">
        <v>32</v>
      </c>
      <c r="D28" s="8">
        <v>75</v>
      </c>
      <c r="E28" s="8">
        <v>1</v>
      </c>
      <c r="F28" s="8">
        <v>1</v>
      </c>
      <c r="G28" s="8">
        <v>0</v>
      </c>
      <c r="H28" s="8">
        <v>0</v>
      </c>
      <c r="I28" s="8">
        <v>4</v>
      </c>
      <c r="J28" s="8">
        <v>31</v>
      </c>
      <c r="K28" s="8">
        <v>4</v>
      </c>
      <c r="L28" s="8">
        <v>1</v>
      </c>
      <c r="M28" s="8">
        <v>0</v>
      </c>
      <c r="N28" s="12">
        <f>SUM(Table145[[#This Row],[McKinney Campus]:[iCollin Virtual Campus]])</f>
        <v>177</v>
      </c>
    </row>
    <row r="29" spans="1:14" x14ac:dyDescent="0.2">
      <c r="A29" s="6" t="s">
        <v>18</v>
      </c>
      <c r="B29" s="7">
        <f t="shared" ref="B29:N29" si="14">SUBTOTAL(109,B22:B28)</f>
        <v>682</v>
      </c>
      <c r="C29" s="7">
        <f t="shared" si="14"/>
        <v>608</v>
      </c>
      <c r="D29" s="7">
        <f t="shared" si="14"/>
        <v>827</v>
      </c>
      <c r="E29" s="7">
        <f t="shared" si="14"/>
        <v>206</v>
      </c>
      <c r="F29" s="7">
        <f t="shared" si="14"/>
        <v>110</v>
      </c>
      <c r="G29" s="7">
        <f t="shared" si="14"/>
        <v>7</v>
      </c>
      <c r="H29" s="7">
        <f t="shared" si="14"/>
        <v>76</v>
      </c>
      <c r="I29" s="7">
        <f t="shared" si="14"/>
        <v>300</v>
      </c>
      <c r="J29" s="7">
        <f t="shared" si="14"/>
        <v>246</v>
      </c>
      <c r="K29" s="7">
        <f t="shared" si="14"/>
        <v>64</v>
      </c>
      <c r="L29" s="7">
        <f t="shared" si="14"/>
        <v>76</v>
      </c>
      <c r="M29" s="7">
        <f t="shared" si="14"/>
        <v>64</v>
      </c>
      <c r="N29" s="11">
        <f t="shared" si="14"/>
        <v>3266</v>
      </c>
    </row>
  </sheetData>
  <pageMargins left="0.25" right="0.25" top="0.75" bottom="0.75" header="0.3" footer="0.3"/>
  <pageSetup orientation="landscape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a29814-5cf0-4b78-bfea-9dca3fdcfdf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88BA6D36FF094C8191BFA88A52360D" ma:contentTypeVersion="6" ma:contentTypeDescription="Create a new document." ma:contentTypeScope="" ma:versionID="61b254697e6f1160ce2e55748d341e8f">
  <xsd:schema xmlns:xsd="http://www.w3.org/2001/XMLSchema" xmlns:xs="http://www.w3.org/2001/XMLSchema" xmlns:p="http://schemas.microsoft.com/office/2006/metadata/properties" xmlns:ns3="f9a29814-5cf0-4b78-bfea-9dca3fdcfdfa" targetNamespace="http://schemas.microsoft.com/office/2006/metadata/properties" ma:root="true" ma:fieldsID="df9dc272a450a65095026706efc47c57" ns3:_="">
    <xsd:import namespace="f9a29814-5cf0-4b78-bfea-9dca3fdcfdf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a29814-5cf0-4b78-bfea-9dca3fdcfd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9141B0-DB2F-4765-8822-9696488845F6}">
  <ds:schemaRefs>
    <ds:schemaRef ds:uri="f9a29814-5cf0-4b78-bfea-9dca3fdcfdfa"/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939A847-EDF6-48C6-9F12-E803AB5134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66CCC2-F952-49B0-AF5B-FB1B1BFFF8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a29814-5cf0-4b78-bfea-9dca3fdcfd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 and Notes</vt:lpstr>
      <vt:lpstr>FY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Collin College HR</dc:creator>
  <cp:lastModifiedBy>Vinna Cook</cp:lastModifiedBy>
  <dcterms:created xsi:type="dcterms:W3CDTF">2023-01-24T21:51:37Z</dcterms:created>
  <dcterms:modified xsi:type="dcterms:W3CDTF">2024-01-03T21:57:10Z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0x010100A888BA6D36FF094C8191BFA88A52360D</vt:lpwstr>
  </property>
</Properties>
</file>